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570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<sst xmlns="http://schemas.openxmlformats.org/spreadsheetml/2006/main" count="186" uniqueCount="154">
  <si>
    <t>КБК</t>
  </si>
  <si>
    <t>Наименование показателя</t>
  </si>
  <si>
    <t>1 01 02000 01 0000 110</t>
  </si>
  <si>
    <t>Налог на доходы физических лиц</t>
  </si>
  <si>
    <t>1 03 02230 01 0000 110</t>
  </si>
  <si>
    <t>1 03 02240 01 0000 110</t>
  </si>
  <si>
    <t>1 03 02250 01 0000 110</t>
  </si>
  <si>
    <t>1 03 02260 01 0000 110</t>
  </si>
  <si>
    <t>Доходы от уплаты акцизов на нефтепродукты, производимые на территории Российской Федерации, подлежащие распределению между  бюджетами субъектов Российской Федерации и местными бюджетами*</t>
  </si>
  <si>
    <t>1 05 03010 01 0000 110</t>
  </si>
  <si>
    <t>Единый сельскохозяйственный налог</t>
  </si>
  <si>
    <t>1 06 01030 10 0000 110</t>
  </si>
  <si>
    <t>1 06 06000 00 0000 110</t>
  </si>
  <si>
    <t>Земельный налог, всего</t>
  </si>
  <si>
    <t>в том числе:</t>
  </si>
  <si>
    <t>1 09 04053 10 0000 110</t>
  </si>
  <si>
    <t>1 11 05035 10 0000 120</t>
  </si>
  <si>
    <t>1 17 01050 10 0000 180</t>
  </si>
  <si>
    <t>Невыясненные поступления, зачисляемые в бюджеты поселений</t>
  </si>
  <si>
    <t>Итого собственных доходов</t>
  </si>
  <si>
    <t>2 00 00000 00 0000 000</t>
  </si>
  <si>
    <t>Безвозмездные поступления</t>
  </si>
  <si>
    <t>1 06 06033 10 0000 110</t>
  </si>
  <si>
    <t>1 06 06043 10 0000 110</t>
  </si>
  <si>
    <t>Приложение № 1</t>
  </si>
  <si>
    <t>УТВЕРЖДЕНО</t>
  </si>
  <si>
    <t xml:space="preserve">постановлением администрации </t>
  </si>
  <si>
    <t xml:space="preserve">Исполнение доходов бюджета Красносельского сельского </t>
  </si>
  <si>
    <t>________________________</t>
  </si>
  <si>
    <t>*По видам и подвидам доходов, входящим в соответствующий группировочный код бюджетной классификации, зачисляемым в местный бюджет в соответствии с законодательством Российской Федерации».</t>
  </si>
  <si>
    <t>Глава Красносельского                                         сельского поселения</t>
  </si>
  <si>
    <t>М.В. Кныш</t>
  </si>
  <si>
    <t>Расходы</t>
  </si>
  <si>
    <t>Общегосударственные вопросы</t>
  </si>
  <si>
    <t>Функционирование высшего должностного лица субъекта РФ и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</si>
  <si>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</si>
  <si>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</si>
  <si>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</si>
  <si>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5 000,00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</si>
  <si>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</si>
  <si>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</si>
  <si>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</si>
  <si>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</si>
  <si>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</si>
  <si>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</si>
  <si>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</si>
  <si>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</si>
  <si>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</si>
  <si>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</si>
  <si>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</si>
  <si>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</si>
  <si>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Молодежная политика и оздоровление детей</t>
  </si>
  <si>
    <t xml:space="preserve">Культура, кинематография 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</si>
  <si>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</si>
  <si>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</si>
  <si>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</si>
  <si>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</si>
  <si>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>Массовый спорт</t>
  </si>
  <si>
    <t>Всего расходов</t>
  </si>
  <si>
    <t xml:space="preserve">Исполнение расходов бюджета Красносельского сельского </t>
  </si>
  <si>
    <t>Другие общегосударственные расходы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</si>
  <si>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</si>
  <si>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</si>
  <si>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Всего доходов</t>
  </si>
  <si>
    <t>Код</t>
  </si>
  <si>
    <t>Наименование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дефицита бюджета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</si>
  <si>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</si>
  <si>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</si>
  <si>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</si>
  <si>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</si>
  <si>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</si>
  <si>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</si>
  <si>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</si>
  <si>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</si>
  <si>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992 01 05 02 01 10 0000 510</t>
  </si>
  <si>
    <t>Увеличение прочих остатков денежных средств бюджета поселения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</si>
  <si>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</si>
  <si>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</si>
  <si>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</si>
  <si>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</si>
  <si>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000 01 05 02 01 00 0000 600</t>
  </si>
  <si>
    <t>Уменьшение прочих остатков денежных средств бюджетов</t>
  </si>
  <si>
    <t>992 01 05 02 01 10 0000 610</t>
  </si>
  <si>
    <t>Уменьшение прочих остатков денежных средств бюджета поселения</t>
  </si>
  <si>
    <t>рублей</t>
  </si>
  <si>
    <t xml:space="preserve">Отчет об использовании бюджетных ассигнований </t>
  </si>
  <si>
    <t xml:space="preserve">резервного фонда администрации Красносельского </t>
  </si>
  <si>
    <t xml:space="preserve">          Красносельского сельского поселения </t>
  </si>
  <si>
    <t xml:space="preserve">          постановлением администрации </t>
  </si>
  <si>
    <t xml:space="preserve">          УТВЕРЖДЕНО</t>
  </si>
  <si>
    <t xml:space="preserve">          Приложение № 2</t>
  </si>
  <si>
    <t>Приложение № 4</t>
  </si>
  <si>
    <t>Источники внутреннего финанси-рования дефицита бюджета</t>
  </si>
  <si>
    <t>Налог на имущество физических лиц, взимаемый по ставкам, применяемым к объек-там налогообложения, расположенным в границах сельских поселений</t>
  </si>
  <si>
    <t xml:space="preserve"> - земельный налог с организаций, обладаю-щих земельным участ-ком, расположенным в границах сельских поселений</t>
  </si>
  <si>
    <t>Земельный налог (по обязательствам, возникшим до 1 января 2006 года), мобилизуе-мым на территориях сельских поселений</t>
  </si>
  <si>
    <t>Доходы от сдачи в аренду имущества, находящегося в операти-вном управлении органов управления сельских поселений и созданных ими учреждений (за исключением имущест-ва муниципальных бюджетных и автоном-ных учреждений)</t>
  </si>
  <si>
    <t>Доходы от сдачи в аренду имущества, составляющего казну сельских поселений (за исключением земельных участков)</t>
  </si>
  <si>
    <t>1 14 02053 10 0000 410</t>
  </si>
  <si>
    <t>1 11 05075 10 0000 120</t>
  </si>
  <si>
    <t>Доходы от реализации иного имущества, нахо-дящегося в собствен-ности сельских поселе-ний (за исключением имущества муниципаль-ных бюджетных и авто-номных учреждений, а также имущества муни-ципальных унитарных предприятий, в том числе казенных), в части реализации основных средств по указанному имуществу</t>
  </si>
  <si>
    <t>Другие вопросы в области культуры, кинематографии</t>
  </si>
  <si>
    <t>000 01 03 01 00 00 0000 700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</si>
  <si>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</si>
  <si>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000 01 03 01 00 10 0000 710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</si>
  <si>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</si>
  <si>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</si>
  <si>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</si>
  <si>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000 01 03 01 00 10 0000 810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</si>
  <si>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</si>
  <si>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</si>
  <si>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</si>
  <si>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в том числе</t>
  </si>
  <si>
    <t>Неисполненные назначения</t>
  </si>
  <si>
    <t>х</t>
  </si>
  <si>
    <t>Приложение № 3</t>
  </si>
  <si>
    <t xml:space="preserve">Красносельского сельского </t>
  </si>
  <si>
    <t>поселения Динского района</t>
  </si>
  <si>
    <t>Глава Красносельского                                                сельского поселения</t>
  </si>
  <si>
    <t>Красносельского сельского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</si>
  <si>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</si>
  <si>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</si>
  <si>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</si>
  <si>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безвозмездные поступления в бюджеты сельских поселений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</si>
  <si>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</si>
  <si>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2 07 05030 10 0000 180</t>
  </si>
  <si>
    <t>Годовые бюджетные назначения на 2017 г., руб.</t>
  </si>
  <si>
    <t>% исполнения к годовым назначениям 2017 г.</t>
  </si>
  <si>
    <t>руб.</t>
  </si>
  <si>
    <t>Прочие субсидии бюджетам сельских поселений</t>
  </si>
  <si>
    <t>% иполне-ния к годо-вым назна-чениям 2017 г.</t>
  </si>
  <si>
    <t>2 02 15001 10 0000 151</t>
  </si>
  <si>
    <t>2 02 29999 10 0000 151</t>
  </si>
  <si>
    <t>2 02 35118 10 0000 151</t>
  </si>
  <si>
    <t>2 02 30024 10 0000 151</t>
  </si>
  <si>
    <t>2 19 60010 10 0000 151</t>
  </si>
  <si>
    <t>Утвержденные бюджетные назначения на 2017 г., руб.</t>
  </si>
  <si>
    <t>%  исполнения к годовым назначениям 2017 г.</t>
  </si>
  <si>
    <t>1 16 90050 10 0000 140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</si>
  <si>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</si>
  <si>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от 05.10.2017 года № 123</t>
  </si>
  <si>
    <t xml:space="preserve">          от 05.10.2017 года № 123</t>
  </si>
  <si>
    <t>сельского поселения за 9 месяцев 2017 года</t>
  </si>
  <si>
    <t>поселения за 9 месяцев 2017 года</t>
  </si>
  <si>
    <t>Исполнение источников внутреннего финансирования дефицита бюджета Красносельского сельского поселения за 9 месяцев 2017 года</t>
  </si>
  <si>
    <t>Бюджетные назначения на 9 месяцев 2017 г., руб.</t>
  </si>
  <si>
    <t>Фактически исполнено за 9 месяцев 2017 г., руб.</t>
  </si>
  <si>
    <t>% исполнения бюджетных назначений за 9 месяцев 2017 г.</t>
  </si>
  <si>
    <t>Уточненные бюджетные назначения на 9 месяцев 2017 г.,  руб.</t>
  </si>
  <si>
    <t>Исполнение бюджета за 9 месяцев 2017г., руб.</t>
  </si>
  <si>
    <t>% исполне-ния к уточнен-ному плану за 9 месяцев 2017г.</t>
  </si>
  <si>
    <t>Уточненные бюджетные назначения на 9 месяцев 2017г., руб.</t>
  </si>
  <si>
    <t>Исполнение бюджета за 9 месяцев 2017 г., руб.</t>
  </si>
  <si>
    <t>% исполне-ния к уточненному плану за 9 месяцев 2017 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</si>
</sst>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General"/>
    <numFmt numFmtId="165" formatCode="#,##0&quot;р.&quot;"/>
    <numFmt numFmtId="166" formatCode="0.0"/>
    <numFmt numFmtId="167" formatCode="#,##0.0&quot;р.&quot;;[Red]\-#,##0.0&quot;р.&quot;"/>
    <numFmt numFmtId="168" formatCode="#,##0.0&quot;р.&quot;"/>
    <numFmt numFmtId="169" formatCode="_-* #,##0.0&quot;р.&quot;_-;\-* #,##0.0&quot;р.&quot;_-;_-* &quot;-&quot;?&quot;р.&quot;_-;_-@_-"/>
    <numFmt numFmtId="170" formatCode="#,##0.0"/>
    <numFmt numFmtId="171" formatCode="0.00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"/>
  </numFmts>
  <fonts count="2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164" fontId="0" fillId="0" borderId="0">
      <alignment/>
      <protection/>
    </xf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18" fillId="0" borderId="0" xfId="0" applyFont="1" applyAlignment="1">
      <alignment horizontal="justify"/>
    </xf>
    <xf numFmtId="0" fontId="18" fillId="0" borderId="0" xfId="0" applyFont="1" applyAlignment="1">
      <alignment/>
    </xf>
    <xf numFmtId="0" fontId="20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0" fillId="0" borderId="0" xfId="0" applyAlignment="1">
      <alignment horizontal="left"/>
    </xf>
    <xf numFmtId="0" fontId="21" fillId="0" borderId="10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justify" vertical="top" wrapText="1"/>
    </xf>
    <xf numFmtId="0" fontId="22" fillId="0" borderId="10" xfId="0" applyFont="1" applyBorder="1" applyAlignment="1">
      <alignment horizontal="justify" vertical="top" wrapText="1"/>
    </xf>
    <xf numFmtId="0" fontId="19" fillId="0" borderId="10" xfId="0" applyFont="1" applyBorder="1" applyAlignment="1">
      <alignment horizontal="justify" vertical="top" wrapText="1"/>
    </xf>
    <xf numFmtId="0" fontId="17" fillId="0" borderId="10" xfId="0" applyFont="1" applyBorder="1" applyAlignment="1">
      <alignment horizontal="justify" vertical="top" wrapText="1"/>
    </xf>
    <xf numFmtId="0" fontId="23" fillId="0" borderId="10" xfId="0" applyFont="1" applyBorder="1" applyAlignment="1">
      <alignment horizontal="justify" vertical="top" wrapText="1"/>
    </xf>
    <xf numFmtId="176" fontId="22" fillId="0" borderId="10" xfId="0" applyNumberFormat="1" applyFont="1" applyBorder="1" applyAlignment="1">
      <alignment horizontal="justify" vertical="top" wrapText="1"/>
    </xf>
    <xf numFmtId="2" fontId="21" fillId="0" borderId="10" xfId="0" applyNumberFormat="1" applyFont="1" applyBorder="1" applyAlignment="1">
      <alignment/>
    </xf>
    <xf numFmtId="166" fontId="21" fillId="0" borderId="10" xfId="0" applyNumberFormat="1" applyFont="1" applyBorder="1" applyAlignment="1">
      <alignment/>
    </xf>
    <xf numFmtId="176" fontId="21" fillId="0" borderId="10" xfId="0" applyNumberFormat="1" applyFont="1" applyBorder="1" applyAlignment="1">
      <alignment horizontal="justify" vertical="top" wrapText="1"/>
    </xf>
    <xf numFmtId="0" fontId="21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justify"/>
    </xf>
    <xf numFmtId="0" fontId="21" fillId="0" borderId="10" xfId="0" applyFont="1" applyBorder="1" applyAlignment="1">
      <alignment horizontal="justify"/>
    </xf>
    <xf numFmtId="0" fontId="18" fillId="0" borderId="10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10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 wrapText="1"/>
    </xf>
    <xf numFmtId="0" fontId="18" fillId="0" borderId="0" xfId="0" applyFont="1" applyAlignment="1">
      <alignment horizontal="right"/>
    </xf>
    <xf numFmtId="2" fontId="21" fillId="0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21" fillId="0" borderId="11" xfId="0" applyFont="1" applyBorder="1" applyAlignment="1">
      <alignment horizontal="center" wrapText="1"/>
    </xf>
    <xf numFmtId="0" fontId="21" fillId="0" borderId="12" xfId="0" applyFont="1" applyBorder="1" applyAlignment="1">
      <alignment horizontal="center" wrapText="1"/>
    </xf>
    <xf numFmtId="0" fontId="21" fillId="0" borderId="13" xfId="0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horizontal="left" wrapText="1"/>
    </xf>
    <xf numFmtId="2" fontId="21" fillId="0" borderId="14" xfId="0" applyNumberFormat="1" applyFont="1" applyBorder="1" applyAlignment="1">
      <alignment horizontal="right" wrapText="1"/>
    </xf>
    <xf numFmtId="0" fontId="21" fillId="0" borderId="10" xfId="0" applyFont="1" applyBorder="1" applyAlignment="1">
      <alignment vertical="top" wrapText="1"/>
    </xf>
    <xf numFmtId="0" fontId="21" fillId="0" borderId="15" xfId="0" applyFont="1" applyBorder="1" applyAlignment="1">
      <alignment vertical="top" wrapText="1"/>
    </xf>
    <xf numFmtId="0" fontId="22" fillId="0" borderId="10" xfId="0" applyFont="1" applyBorder="1" applyAlignment="1">
      <alignment vertical="top" wrapText="1"/>
    </xf>
    <xf numFmtId="0" fontId="21" fillId="0" borderId="13" xfId="0" applyFont="1" applyBorder="1" applyAlignment="1">
      <alignment horizontal="justify" vertical="top"/>
    </xf>
    <xf numFmtId="0" fontId="21" fillId="0" borderId="16" xfId="0" applyFont="1" applyBorder="1" applyAlignment="1">
      <alignment horizontal="justify" vertical="top"/>
    </xf>
    <xf numFmtId="0" fontId="21" fillId="0" borderId="17" xfId="0" applyFont="1" applyBorder="1" applyAlignment="1">
      <alignment horizontal="left" vertical="top" wrapText="1"/>
    </xf>
    <xf numFmtId="0" fontId="21" fillId="0" borderId="18" xfId="0" applyFont="1" applyBorder="1" applyAlignment="1">
      <alignment horizontal="center" wrapText="1"/>
    </xf>
    <xf numFmtId="0" fontId="21" fillId="0" borderId="19" xfId="0" applyFont="1" applyBorder="1" applyAlignment="1">
      <alignment horizontal="center" wrapText="1"/>
    </xf>
    <xf numFmtId="2" fontId="21" fillId="0" borderId="19" xfId="0" applyNumberFormat="1" applyFont="1" applyBorder="1" applyAlignment="1">
      <alignment horizontal="right" wrapText="1"/>
    </xf>
    <xf numFmtId="0" fontId="21" fillId="0" borderId="10" xfId="0" applyFont="1" applyBorder="1" applyAlignment="1">
      <alignment/>
    </xf>
    <xf numFmtId="0" fontId="21" fillId="0" borderId="12" xfId="0" applyFont="1" applyFill="1" applyBorder="1" applyAlignment="1">
      <alignment horizontal="center" wrapText="1"/>
    </xf>
    <xf numFmtId="0" fontId="21" fillId="0" borderId="20" xfId="0" applyFont="1" applyFill="1" applyBorder="1" applyAlignment="1">
      <alignment horizontal="center" wrapText="1"/>
    </xf>
    <xf numFmtId="0" fontId="21" fillId="0" borderId="14" xfId="0" applyFont="1" applyBorder="1" applyAlignment="1">
      <alignment/>
    </xf>
    <xf numFmtId="0" fontId="21" fillId="0" borderId="13" xfId="0" applyFont="1" applyBorder="1" applyAlignment="1">
      <alignment vertical="top" wrapText="1"/>
    </xf>
    <xf numFmtId="0" fontId="21" fillId="0" borderId="21" xfId="0" applyFont="1" applyBorder="1" applyAlignment="1">
      <alignment vertical="top" wrapText="1"/>
    </xf>
    <xf numFmtId="0" fontId="22" fillId="0" borderId="13" xfId="0" applyFont="1" applyBorder="1" applyAlignment="1">
      <alignment horizontal="justify" vertical="top"/>
    </xf>
    <xf numFmtId="2" fontId="21" fillId="0" borderId="22" xfId="0" applyNumberFormat="1" applyFont="1" applyBorder="1" applyAlignment="1">
      <alignment horizontal="right" wrapText="1"/>
    </xf>
    <xf numFmtId="2" fontId="21" fillId="0" borderId="10" xfId="0" applyNumberFormat="1" applyFont="1" applyBorder="1" applyAlignment="1">
      <alignment wrapText="1"/>
    </xf>
    <xf numFmtId="2" fontId="21" fillId="0" borderId="23" xfId="0" applyNumberFormat="1" applyFont="1" applyBorder="1" applyAlignment="1">
      <alignment horizontal="right" wrapText="1"/>
    </xf>
    <xf numFmtId="2" fontId="21" fillId="0" borderId="17" xfId="0" applyNumberFormat="1" applyFont="1" applyBorder="1" applyAlignment="1">
      <alignment wrapText="1"/>
    </xf>
    <xf numFmtId="176" fontId="21" fillId="0" borderId="10" xfId="0" applyNumberFormat="1" applyFont="1" applyBorder="1" applyAlignment="1">
      <alignment horizontal="justify" vertical="top" wrapText="1"/>
    </xf>
    <xf numFmtId="2" fontId="21" fillId="0" borderId="10" xfId="0" applyNumberFormat="1" applyFont="1" applyBorder="1" applyAlignment="1">
      <alignment horizontal="justify" vertical="top" wrapText="1"/>
    </xf>
    <xf numFmtId="2" fontId="21" fillId="0" borderId="14" xfId="0" applyNumberFormat="1" applyFont="1" applyBorder="1" applyAlignment="1">
      <alignment horizontal="center" wrapText="1"/>
    </xf>
    <xf numFmtId="2" fontId="21" fillId="0" borderId="24" xfId="0" applyNumberFormat="1" applyFont="1" applyBorder="1" applyAlignment="1">
      <alignment horizontal="center" wrapText="1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left" wrapText="1"/>
    </xf>
    <xf numFmtId="0" fontId="17" fillId="0" borderId="10" xfId="0" applyFont="1" applyBorder="1" applyAlignment="1">
      <alignment horizontal="left" vertical="top" wrapText="1"/>
    </xf>
    <xf numFmtId="0" fontId="20" fillId="0" borderId="10" xfId="0" applyFont="1" applyBorder="1" applyAlignment="1">
      <alignment horizontal="justify" vertical="top" wrapText="1"/>
    </xf>
    <xf numFmtId="2" fontId="21" fillId="0" borderId="10" xfId="0" applyNumberFormat="1" applyFont="1" applyBorder="1" applyAlignment="1">
      <alignment horizontal="center"/>
    </xf>
    <xf numFmtId="0" fontId="20" fillId="0" borderId="0" xfId="0" applyFont="1" applyAlignment="1">
      <alignment horizontal="center"/>
    </xf>
    <xf numFmtId="0" fontId="18" fillId="0" borderId="0" xfId="0" applyFont="1" applyAlignment="1">
      <alignment/>
    </xf>
    <xf numFmtId="2" fontId="21" fillId="0" borderId="25" xfId="0" applyNumberFormat="1" applyFont="1" applyBorder="1" applyAlignment="1">
      <alignment horizontal="right"/>
    </xf>
    <xf numFmtId="2" fontId="21" fillId="0" borderId="26" xfId="0" applyNumberFormat="1" applyFont="1" applyBorder="1" applyAlignment="1">
      <alignment horizontal="right"/>
    </xf>
    <xf numFmtId="2" fontId="21" fillId="0" borderId="15" xfId="0" applyNumberFormat="1" applyFont="1" applyBorder="1" applyAlignment="1">
      <alignment horizontal="right"/>
    </xf>
    <xf numFmtId="166" fontId="21" fillId="0" borderId="25" xfId="0" applyNumberFormat="1" applyFont="1" applyBorder="1" applyAlignment="1">
      <alignment horizontal="right"/>
    </xf>
    <xf numFmtId="166" fontId="21" fillId="0" borderId="26" xfId="0" applyNumberFormat="1" applyFont="1" applyBorder="1" applyAlignment="1">
      <alignment horizontal="right"/>
    </xf>
    <xf numFmtId="166" fontId="21" fillId="0" borderId="15" xfId="0" applyNumberFormat="1" applyFont="1" applyBorder="1" applyAlignment="1">
      <alignment horizontal="right"/>
    </xf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  <xf numFmtId="0" fontId="21" fillId="0" borderId="10" xfId="0" applyFont="1" applyBorder="1" applyAlignment="1">
      <alignment horizontal="justify" vertical="top" wrapText="1"/>
    </xf>
    <xf numFmtId="0" fontId="21" fillId="0" borderId="10" xfId="0" applyFont="1" applyBorder="1" applyAlignment="1">
      <alignment horizontal="justify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 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tabSelected="1" zoomScalePageLayoutView="0" workbookViewId="0" topLeftCell="A1">
      <selection activeCell="G16" sqref="G16:G19"/>
    </sheetView>
  </sheetViews>
  <sheetFormatPr defaultColWidth="9.140625" defaultRowHeight="15"/>
  <cols>
    <col min="1" max="1" width="15.28125" style="0" customWidth="1"/>
    <col min="2" max="2" width="23.140625" style="0" customWidth="1"/>
    <col min="3" max="4" width="11.7109375" style="0" customWidth="1"/>
    <col min="5" max="5" width="12.28125" style="0" customWidth="1"/>
    <col min="6" max="6" width="14.00390625" style="0" customWidth="1"/>
    <col min="7" max="7" width="11.28125" style="0" customWidth="1"/>
  </cols>
  <sheetData>
    <row r="1" spans="5:7" ht="18.75">
      <c r="E1" s="58" t="s">
        <v>24</v>
      </c>
      <c r="F1" s="58"/>
      <c r="G1" s="58"/>
    </row>
    <row r="2" spans="5:7" ht="18.75">
      <c r="E2" s="6"/>
      <c r="F2" s="5"/>
      <c r="G2" s="6"/>
    </row>
    <row r="3" spans="5:7" ht="18.75">
      <c r="E3" s="58" t="s">
        <v>25</v>
      </c>
      <c r="F3" s="58"/>
      <c r="G3" s="58"/>
    </row>
    <row r="4" spans="5:7" ht="18.75">
      <c r="E4" s="58" t="s">
        <v>26</v>
      </c>
      <c r="F4" s="58"/>
      <c r="G4" s="58"/>
    </row>
    <row r="5" spans="5:7" ht="18.75">
      <c r="E5" s="64" t="s">
        <v>116</v>
      </c>
      <c r="F5" s="64"/>
      <c r="G5" s="64"/>
    </row>
    <row r="6" spans="5:7" ht="18.75">
      <c r="E6" s="64" t="s">
        <v>117</v>
      </c>
      <c r="F6" s="64"/>
      <c r="G6" s="64"/>
    </row>
    <row r="7" spans="5:7" ht="18.75">
      <c r="E7" s="58" t="s">
        <v>140</v>
      </c>
      <c r="F7" s="58"/>
      <c r="G7" s="58"/>
    </row>
    <row r="8" ht="18.75">
      <c r="F8" s="1"/>
    </row>
    <row r="9" ht="18.75">
      <c r="F9" s="1"/>
    </row>
    <row r="10" spans="1:7" ht="20.25" customHeight="1">
      <c r="A10" s="63" t="s">
        <v>27</v>
      </c>
      <c r="B10" s="63"/>
      <c r="C10" s="63"/>
      <c r="D10" s="63"/>
      <c r="E10" s="63"/>
      <c r="F10" s="63"/>
      <c r="G10" s="63"/>
    </row>
    <row r="11" spans="1:7" ht="19.5" customHeight="1">
      <c r="A11" s="63" t="s">
        <v>143</v>
      </c>
      <c r="B11" s="63"/>
      <c r="C11" s="63"/>
      <c r="D11" s="63"/>
      <c r="E11" s="63"/>
      <c r="F11" s="63"/>
      <c r="G11" s="63"/>
    </row>
    <row r="12" spans="1:7" ht="15" customHeight="1">
      <c r="A12" s="3"/>
      <c r="B12" s="3"/>
      <c r="C12" s="3"/>
      <c r="D12" s="3"/>
      <c r="E12" s="3"/>
      <c r="F12" s="3"/>
      <c r="G12" s="3"/>
    </row>
    <row r="13" ht="15">
      <c r="G13" t="s">
        <v>128</v>
      </c>
    </row>
    <row r="14" spans="1:7" ht="76.5" customHeight="1">
      <c r="A14" s="21" t="s">
        <v>0</v>
      </c>
      <c r="B14" s="22" t="s">
        <v>1</v>
      </c>
      <c r="C14" s="22" t="s">
        <v>126</v>
      </c>
      <c r="D14" s="22" t="s">
        <v>145</v>
      </c>
      <c r="E14" s="22" t="s">
        <v>146</v>
      </c>
      <c r="F14" s="22" t="s">
        <v>147</v>
      </c>
      <c r="G14" s="22" t="s">
        <v>127</v>
      </c>
    </row>
    <row r="15" spans="1:7" ht="30">
      <c r="A15" s="10" t="s">
        <v>2</v>
      </c>
      <c r="B15" s="23" t="s">
        <v>3</v>
      </c>
      <c r="C15" s="14">
        <v>987000</v>
      </c>
      <c r="D15" s="14">
        <v>747000</v>
      </c>
      <c r="E15" s="14">
        <v>759115.83</v>
      </c>
      <c r="F15" s="15">
        <f>E15/D15*100</f>
        <v>101.62193172690763</v>
      </c>
      <c r="G15" s="15">
        <f>E15/C15*100</f>
        <v>76.91143161094224</v>
      </c>
    </row>
    <row r="16" spans="1:7" ht="22.5">
      <c r="A16" s="10" t="s">
        <v>4</v>
      </c>
      <c r="B16" s="60" t="s">
        <v>8</v>
      </c>
      <c r="C16" s="65">
        <v>1181800</v>
      </c>
      <c r="D16" s="65">
        <v>873000</v>
      </c>
      <c r="E16" s="65">
        <v>883903.49</v>
      </c>
      <c r="F16" s="68">
        <f aca="true" t="shared" si="0" ref="F16:F22">E16/D16*100</f>
        <v>101.24896792668959</v>
      </c>
      <c r="G16" s="68">
        <f aca="true" t="shared" si="1" ref="G16:G22">E16/C16*100</f>
        <v>74.7929844305297</v>
      </c>
    </row>
    <row r="17" spans="1:7" ht="22.5">
      <c r="A17" s="24" t="s">
        <v>5</v>
      </c>
      <c r="B17" s="60"/>
      <c r="C17" s="66"/>
      <c r="D17" s="66"/>
      <c r="E17" s="66"/>
      <c r="F17" s="69"/>
      <c r="G17" s="69"/>
    </row>
    <row r="18" spans="1:7" ht="22.5">
      <c r="A18" s="24" t="s">
        <v>6</v>
      </c>
      <c r="B18" s="60"/>
      <c r="C18" s="66"/>
      <c r="D18" s="66"/>
      <c r="E18" s="66"/>
      <c r="F18" s="69"/>
      <c r="G18" s="69"/>
    </row>
    <row r="19" spans="1:7" ht="87.75" customHeight="1">
      <c r="A19" s="24" t="s">
        <v>7</v>
      </c>
      <c r="B19" s="60"/>
      <c r="C19" s="67"/>
      <c r="D19" s="67"/>
      <c r="E19" s="67"/>
      <c r="F19" s="70"/>
      <c r="G19" s="70"/>
    </row>
    <row r="20" spans="1:7" ht="45">
      <c r="A20" s="10" t="s">
        <v>9</v>
      </c>
      <c r="B20" s="23" t="s">
        <v>10</v>
      </c>
      <c r="C20" s="14">
        <v>12000</v>
      </c>
      <c r="D20" s="14">
        <v>12000</v>
      </c>
      <c r="E20" s="14">
        <v>12675</v>
      </c>
      <c r="F20" s="15">
        <f t="shared" si="0"/>
        <v>105.62499999999999</v>
      </c>
      <c r="G20" s="15">
        <f t="shared" si="1"/>
        <v>105.62499999999999</v>
      </c>
    </row>
    <row r="21" spans="1:7" ht="120.75" customHeight="1">
      <c r="A21" s="10" t="s">
        <v>11</v>
      </c>
      <c r="B21" s="23" t="s">
        <v>93</v>
      </c>
      <c r="C21" s="14">
        <v>997000</v>
      </c>
      <c r="D21" s="14">
        <v>269000</v>
      </c>
      <c r="E21" s="14">
        <v>269721.67</v>
      </c>
      <c r="F21" s="15">
        <f t="shared" si="0"/>
        <v>100.26827881040892</v>
      </c>
      <c r="G21" s="15">
        <f t="shared" si="1"/>
        <v>27.053326980942828</v>
      </c>
    </row>
    <row r="22" spans="1:7" ht="22.5">
      <c r="A22" s="10" t="s">
        <v>12</v>
      </c>
      <c r="B22" s="23" t="s">
        <v>13</v>
      </c>
      <c r="C22" s="14">
        <f>C24+C25</f>
        <v>2796000</v>
      </c>
      <c r="D22" s="14">
        <f>D24+D25</f>
        <v>1108000</v>
      </c>
      <c r="E22" s="14">
        <f>E24+E25</f>
        <v>1134099.96</v>
      </c>
      <c r="F22" s="15">
        <f t="shared" si="0"/>
        <v>102.35559205776173</v>
      </c>
      <c r="G22" s="15">
        <f t="shared" si="1"/>
        <v>40.56151502145923</v>
      </c>
    </row>
    <row r="23" spans="1:7" ht="15.75">
      <c r="A23" s="10"/>
      <c r="B23" s="23" t="s">
        <v>14</v>
      </c>
      <c r="C23" s="62"/>
      <c r="D23" s="62"/>
      <c r="E23" s="62"/>
      <c r="F23" s="62"/>
      <c r="G23" s="62"/>
    </row>
    <row r="24" spans="1:7" ht="90">
      <c r="A24" s="10" t="s">
        <v>22</v>
      </c>
      <c r="B24" s="23" t="s">
        <v>94</v>
      </c>
      <c r="C24" s="14">
        <v>1000000</v>
      </c>
      <c r="D24" s="14">
        <v>685000</v>
      </c>
      <c r="E24" s="14">
        <v>689727.05</v>
      </c>
      <c r="F24" s="15">
        <f>E24/D24*100</f>
        <v>100.69008029197082</v>
      </c>
      <c r="G24" s="15">
        <f>E24/C24*100</f>
        <v>68.972705</v>
      </c>
    </row>
    <row r="25" spans="1:7" ht="90">
      <c r="A25" s="10" t="s">
        <v>23</v>
      </c>
      <c r="B25" s="23" t="s">
        <v>94</v>
      </c>
      <c r="C25" s="14">
        <v>1796000</v>
      </c>
      <c r="D25" s="14">
        <v>423000</v>
      </c>
      <c r="E25" s="14">
        <v>444372.91</v>
      </c>
      <c r="F25" s="15">
        <f>E25/D25*100</f>
        <v>105.05269739952719</v>
      </c>
      <c r="G25" s="15">
        <f>E25/C25*100</f>
        <v>24.74236692650334</v>
      </c>
    </row>
    <row r="26" spans="1:7" ht="90" hidden="1">
      <c r="A26" s="10" t="s">
        <v>15</v>
      </c>
      <c r="B26" s="23" t="s">
        <v>95</v>
      </c>
      <c r="C26" s="14">
        <v>0</v>
      </c>
      <c r="D26" s="14">
        <v>0</v>
      </c>
      <c r="E26" s="14">
        <v>0</v>
      </c>
      <c r="F26" s="15">
        <v>0</v>
      </c>
      <c r="G26" s="15">
        <v>0</v>
      </c>
    </row>
    <row r="27" spans="1:7" ht="163.5" customHeight="1">
      <c r="A27" s="10" t="s">
        <v>16</v>
      </c>
      <c r="B27" s="23" t="s">
        <v>96</v>
      </c>
      <c r="C27" s="14">
        <v>21000</v>
      </c>
      <c r="D27" s="14">
        <v>13500</v>
      </c>
      <c r="E27" s="14">
        <v>14237.28</v>
      </c>
      <c r="F27" s="15">
        <f>E27/D27*100</f>
        <v>105.46133333333334</v>
      </c>
      <c r="G27" s="15">
        <f>E27/C27*100</f>
        <v>67.79657142857143</v>
      </c>
    </row>
    <row r="28" spans="1:7" ht="90">
      <c r="A28" s="10" t="s">
        <v>99</v>
      </c>
      <c r="B28" s="23" t="s">
        <v>97</v>
      </c>
      <c r="C28" s="14">
        <v>284000</v>
      </c>
      <c r="D28" s="14">
        <v>216500</v>
      </c>
      <c r="E28" s="14">
        <v>214109.04</v>
      </c>
      <c r="F28" s="15">
        <f>E28/D28*100</f>
        <v>98.89563048498846</v>
      </c>
      <c r="G28" s="15">
        <f>E28/C28*100</f>
        <v>75.39050704225353</v>
      </c>
    </row>
    <row r="29" spans="1:7" ht="225" hidden="1">
      <c r="A29" s="10" t="s">
        <v>98</v>
      </c>
      <c r="B29" s="23" t="s">
        <v>100</v>
      </c>
      <c r="C29" s="14">
        <v>0</v>
      </c>
      <c r="D29" s="14">
        <v>0</v>
      </c>
      <c r="E29" s="14">
        <v>0</v>
      </c>
      <c r="F29" s="15" t="e">
        <f>E29/D29*100</f>
        <v>#DIV/0!</v>
      </c>
      <c r="G29" s="15" t="e">
        <f>E29/C29*100</f>
        <v>#DIV/0!</v>
      </c>
    </row>
    <row r="30" spans="1:7" ht="105">
      <c r="A30" s="10" t="s">
        <v>138</v>
      </c>
      <c r="B30" s="23" t="s">
        <v>139</v>
      </c>
      <c r="C30" s="14">
        <v>3000</v>
      </c>
      <c r="D30" s="14">
        <v>3000</v>
      </c>
      <c r="E30" s="14">
        <v>5500</v>
      </c>
      <c r="F30" s="15">
        <f>E30/D30*100</f>
        <v>183.33333333333331</v>
      </c>
      <c r="G30" s="15">
        <f>E30/C30*100</f>
        <v>183.33333333333331</v>
      </c>
    </row>
    <row r="31" spans="1:7" ht="60">
      <c r="A31" s="10" t="s">
        <v>17</v>
      </c>
      <c r="B31" s="23" t="s">
        <v>18</v>
      </c>
      <c r="C31" s="14">
        <v>0</v>
      </c>
      <c r="D31" s="14">
        <v>0</v>
      </c>
      <c r="E31" s="14">
        <v>0</v>
      </c>
      <c r="F31" s="15">
        <v>0</v>
      </c>
      <c r="G31" s="15">
        <v>0</v>
      </c>
    </row>
    <row r="32" spans="1:7" ht="21.75" customHeight="1">
      <c r="A32" s="61" t="s">
        <v>19</v>
      </c>
      <c r="B32" s="61"/>
      <c r="C32" s="14">
        <f>C15+C16+C17+C18+C19+C20+C21+C22+C26+C27+C31+C29+C28+C30</f>
        <v>6281800</v>
      </c>
      <c r="D32" s="14">
        <f>D15+D16+D17+D18+D19+D20+D21+D22+D26+D27+D31+D29+D28+D30</f>
        <v>3242000</v>
      </c>
      <c r="E32" s="14">
        <f>E15+E16+E17+E18+E19+E20+E21+E22+E26+E27+E31+E29+E28+E30</f>
        <v>3293362.2699999996</v>
      </c>
      <c r="F32" s="15">
        <f>E32/D32*100</f>
        <v>101.58427729796419</v>
      </c>
      <c r="G32" s="15">
        <f>E32/C32*100</f>
        <v>52.42704750230824</v>
      </c>
    </row>
    <row r="33" spans="1:7" ht="30">
      <c r="A33" s="10" t="s">
        <v>20</v>
      </c>
      <c r="B33" s="11" t="s">
        <v>21</v>
      </c>
      <c r="C33" s="14">
        <f>SUM(C34:C39)</f>
        <v>2131381.64</v>
      </c>
      <c r="D33" s="14">
        <f>SUM(D34:D39)</f>
        <v>1301081.6400000001</v>
      </c>
      <c r="E33" s="14">
        <f>SUM(E34:E39)</f>
        <v>1590196.73</v>
      </c>
      <c r="F33" s="15">
        <f aca="true" t="shared" si="2" ref="F33:F39">E33/D33*100</f>
        <v>122.22113364077597</v>
      </c>
      <c r="G33" s="15">
        <f aca="true" t="shared" si="3" ref="G33:G39">E33/C33*100</f>
        <v>74.60872797984692</v>
      </c>
    </row>
    <row r="34" spans="1:7" ht="75">
      <c r="A34" s="10" t="s">
        <v>131</v>
      </c>
      <c r="B34" s="11" t="s">
        <v>120</v>
      </c>
      <c r="C34" s="14">
        <v>1239800</v>
      </c>
      <c r="D34" s="14">
        <v>669800</v>
      </c>
      <c r="E34" s="14">
        <v>930000</v>
      </c>
      <c r="F34" s="15">
        <f t="shared" si="2"/>
        <v>138.84741713944462</v>
      </c>
      <c r="G34" s="15">
        <f t="shared" si="3"/>
        <v>75.01209872560091</v>
      </c>
    </row>
    <row r="35" spans="1:7" ht="45">
      <c r="A35" s="10" t="s">
        <v>132</v>
      </c>
      <c r="B35" s="11" t="s">
        <v>129</v>
      </c>
      <c r="C35" s="14">
        <v>844800</v>
      </c>
      <c r="D35" s="14">
        <v>650300</v>
      </c>
      <c r="E35" s="14">
        <v>678125</v>
      </c>
      <c r="F35" s="15">
        <f>E35/D35*100</f>
        <v>104.27879440258343</v>
      </c>
      <c r="G35" s="15">
        <f>E35/C35*100</f>
        <v>80.27047821969697</v>
      </c>
    </row>
    <row r="36" spans="1:7" ht="90">
      <c r="A36" s="10" t="s">
        <v>134</v>
      </c>
      <c r="B36" s="11" t="s">
        <v>122</v>
      </c>
      <c r="C36" s="14">
        <v>3800</v>
      </c>
      <c r="D36" s="14">
        <v>0</v>
      </c>
      <c r="E36" s="14">
        <v>3800</v>
      </c>
      <c r="F36" s="15">
        <v>0</v>
      </c>
      <c r="G36" s="15">
        <f>E36/C36*100</f>
        <v>100</v>
      </c>
    </row>
    <row r="37" spans="1:7" ht="105">
      <c r="A37" s="10" t="s">
        <v>133</v>
      </c>
      <c r="B37" s="11" t="s">
        <v>121</v>
      </c>
      <c r="C37" s="14">
        <v>186000</v>
      </c>
      <c r="D37" s="14">
        <v>124000</v>
      </c>
      <c r="E37" s="14">
        <v>121290.09</v>
      </c>
      <c r="F37" s="15">
        <f t="shared" si="2"/>
        <v>97.81458870967742</v>
      </c>
      <c r="G37" s="15">
        <f t="shared" si="3"/>
        <v>65.20972580645162</v>
      </c>
    </row>
    <row r="38" spans="1:7" ht="45" customHeight="1" hidden="1">
      <c r="A38" s="10" t="s">
        <v>125</v>
      </c>
      <c r="B38" s="11" t="s">
        <v>123</v>
      </c>
      <c r="C38" s="14">
        <v>0</v>
      </c>
      <c r="D38" s="14">
        <v>0</v>
      </c>
      <c r="E38" s="14">
        <v>0</v>
      </c>
      <c r="F38" s="15" t="e">
        <f t="shared" si="2"/>
        <v>#DIV/0!</v>
      </c>
      <c r="G38" s="15" t="e">
        <f t="shared" si="3"/>
        <v>#DIV/0!</v>
      </c>
    </row>
    <row r="39" spans="1:7" ht="120">
      <c r="A39" s="10" t="s">
        <v>135</v>
      </c>
      <c r="B39" s="11" t="s">
        <v>124</v>
      </c>
      <c r="C39" s="14">
        <v>-143018.36</v>
      </c>
      <c r="D39" s="14">
        <v>-143018.36</v>
      </c>
      <c r="E39" s="14">
        <v>-143018.36</v>
      </c>
      <c r="F39" s="15">
        <f t="shared" si="2"/>
        <v>100</v>
      </c>
      <c r="G39" s="15">
        <f t="shared" si="3"/>
        <v>100</v>
      </c>
    </row>
    <row r="40" spans="1:7" ht="15.75">
      <c r="A40" s="10"/>
      <c r="B40" s="12" t="s">
        <v>63</v>
      </c>
      <c r="C40" s="14">
        <f>C32+C33</f>
        <v>8413181.64</v>
      </c>
      <c r="D40" s="14">
        <f>D32+D33</f>
        <v>4543081.640000001</v>
      </c>
      <c r="E40" s="14">
        <f>E32+E33</f>
        <v>4883559</v>
      </c>
      <c r="F40" s="15">
        <f>E40/D40*100</f>
        <v>107.4944142980446</v>
      </c>
      <c r="G40" s="15">
        <f>E40/C40*100</f>
        <v>58.04651805901102</v>
      </c>
    </row>
    <row r="42" spans="1:7" ht="4.5" customHeight="1">
      <c r="A42" s="58" t="s">
        <v>28</v>
      </c>
      <c r="B42" s="58"/>
      <c r="C42" s="58"/>
      <c r="D42" s="58"/>
      <c r="E42" s="58"/>
      <c r="F42" s="58"/>
      <c r="G42" s="58"/>
    </row>
    <row r="43" spans="1:7" ht="59.25" customHeight="1">
      <c r="A43" s="59" t="s">
        <v>29</v>
      </c>
      <c r="B43" s="59"/>
      <c r="C43" s="59"/>
      <c r="D43" s="59"/>
      <c r="E43" s="59"/>
      <c r="F43" s="59"/>
      <c r="G43" s="59"/>
    </row>
    <row r="44" ht="11.25" customHeight="1">
      <c r="A44" s="1"/>
    </row>
    <row r="45" ht="12" customHeight="1">
      <c r="A45" s="1"/>
    </row>
    <row r="46" spans="1:6" ht="36" customHeight="1">
      <c r="A46" s="59" t="s">
        <v>30</v>
      </c>
      <c r="B46" s="59"/>
      <c r="F46" s="2" t="s">
        <v>31</v>
      </c>
    </row>
  </sheetData>
  <sheetProtection/>
  <mergeCells count="19">
    <mergeCell ref="A46:B46"/>
    <mergeCell ref="E4:G4"/>
    <mergeCell ref="E5:G5"/>
    <mergeCell ref="E7:G7"/>
    <mergeCell ref="C16:C19"/>
    <mergeCell ref="D16:D19"/>
    <mergeCell ref="E16:E19"/>
    <mergeCell ref="F16:F19"/>
    <mergeCell ref="G16:G19"/>
    <mergeCell ref="E6:G6"/>
    <mergeCell ref="E3:G3"/>
    <mergeCell ref="E1:G1"/>
    <mergeCell ref="A43:G43"/>
    <mergeCell ref="A42:G42"/>
    <mergeCell ref="B16:B19"/>
    <mergeCell ref="A32:B32"/>
    <mergeCell ref="C23:G23"/>
    <mergeCell ref="A10:G10"/>
    <mergeCell ref="A11:G11"/>
  </mergeCells>
  <printOptions/>
  <pageMargins left="0.48" right="0.14" top="0.63" bottom="0.52" header="0.17" footer="0.17"/>
  <pageSetup fitToHeight="3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zoomScalePageLayoutView="0" workbookViewId="0" topLeftCell="A1">
      <selection activeCell="F29" sqref="F29"/>
    </sheetView>
  </sheetViews>
  <sheetFormatPr defaultColWidth="9.140625" defaultRowHeight="15"/>
  <cols>
    <col min="1" max="1" width="6.421875" style="0" customWidth="1"/>
    <col min="2" max="2" width="25.00390625" style="0" customWidth="1"/>
    <col min="3" max="3" width="12.8515625" style="0" customWidth="1"/>
    <col min="4" max="4" width="14.7109375" style="0" customWidth="1"/>
    <col min="5" max="5" width="12.140625" style="0" customWidth="1"/>
    <col min="6" max="6" width="14.8515625" style="0" customWidth="1"/>
    <col min="7" max="7" width="13.00390625" style="0" customWidth="1"/>
    <col min="8" max="8" width="21.8515625" style="0" customWidth="1"/>
  </cols>
  <sheetData>
    <row r="1" spans="4:7" ht="18.75">
      <c r="D1" s="58" t="s">
        <v>90</v>
      </c>
      <c r="E1" s="58"/>
      <c r="F1" s="58"/>
      <c r="G1" s="58"/>
    </row>
    <row r="2" spans="4:7" ht="12.75" customHeight="1">
      <c r="D2" s="6"/>
      <c r="E2" s="6"/>
      <c r="F2" s="5"/>
      <c r="G2" s="6"/>
    </row>
    <row r="3" spans="4:7" ht="18.75">
      <c r="D3" s="58" t="s">
        <v>89</v>
      </c>
      <c r="E3" s="58"/>
      <c r="F3" s="58"/>
      <c r="G3" s="58"/>
    </row>
    <row r="4" spans="4:7" ht="18.75">
      <c r="D4" s="58" t="s">
        <v>88</v>
      </c>
      <c r="E4" s="58"/>
      <c r="F4" s="58"/>
      <c r="G4" s="58"/>
    </row>
    <row r="5" spans="4:7" ht="18.75">
      <c r="D5" s="58" t="s">
        <v>87</v>
      </c>
      <c r="E5" s="58"/>
      <c r="F5" s="58"/>
      <c r="G5" s="58"/>
    </row>
    <row r="6" spans="4:7" ht="18.75">
      <c r="D6" s="58" t="s">
        <v>141</v>
      </c>
      <c r="E6" s="58"/>
      <c r="F6" s="58"/>
      <c r="G6" s="58"/>
    </row>
    <row r="7" ht="18.75">
      <c r="F7" s="1"/>
    </row>
    <row r="8" ht="18.75">
      <c r="F8" s="1"/>
    </row>
    <row r="9" spans="1:7" ht="18.75">
      <c r="A9" s="63" t="s">
        <v>59</v>
      </c>
      <c r="B9" s="63"/>
      <c r="C9" s="63"/>
      <c r="D9" s="63"/>
      <c r="E9" s="63"/>
      <c r="F9" s="63"/>
      <c r="G9" s="63"/>
    </row>
    <row r="10" spans="1:7" ht="18.75">
      <c r="A10" s="63" t="s">
        <v>143</v>
      </c>
      <c r="B10" s="63"/>
      <c r="C10" s="63"/>
      <c r="D10" s="63"/>
      <c r="E10" s="63"/>
      <c r="F10" s="63"/>
      <c r="G10" s="63"/>
    </row>
    <row r="11" ht="18.75" customHeight="1"/>
    <row r="12" spans="1:7" ht="82.5" customHeight="1">
      <c r="A12" s="8"/>
      <c r="B12" s="9" t="s">
        <v>32</v>
      </c>
      <c r="C12" s="7" t="s">
        <v>126</v>
      </c>
      <c r="D12" s="7" t="s">
        <v>148</v>
      </c>
      <c r="E12" s="7" t="s">
        <v>149</v>
      </c>
      <c r="F12" s="7" t="s">
        <v>150</v>
      </c>
      <c r="G12" s="7" t="s">
        <v>130</v>
      </c>
    </row>
    <row r="13" spans="1:7" ht="31.5">
      <c r="A13" s="13">
        <v>100</v>
      </c>
      <c r="B13" s="9" t="s">
        <v>33</v>
      </c>
      <c r="C13" s="14">
        <f>SUM(C14:C18)</f>
        <v>3384554.63</v>
      </c>
      <c r="D13" s="14">
        <f>SUM(D14:D18)</f>
        <v>1795954.63</v>
      </c>
      <c r="E13" s="14">
        <f>SUM(E14:E18)</f>
        <v>2354281.13</v>
      </c>
      <c r="F13" s="15">
        <f>E13/D13*100</f>
        <v>131.08800693923988</v>
      </c>
      <c r="G13" s="15">
        <f>E13/C13*100</f>
        <v>69.55955472345265</v>
      </c>
    </row>
    <row r="14" spans="1:7" ht="78.75">
      <c r="A14" s="16">
        <v>102</v>
      </c>
      <c r="B14" s="17" t="s">
        <v>34</v>
      </c>
      <c r="C14" s="14">
        <v>534100</v>
      </c>
      <c r="D14" s="14">
        <v>378000</v>
      </c>
      <c r="E14" s="14">
        <v>338033.61</v>
      </c>
      <c r="F14" s="15">
        <f aca="true" t="shared" si="0" ref="F14:F40">E14/D14*100</f>
        <v>89.42688095238096</v>
      </c>
      <c r="G14" s="15">
        <f aca="true" t="shared" si="1" ref="G14:G40">E14/C14*100</f>
        <v>63.29032203707171</v>
      </c>
    </row>
    <row r="15" spans="1:7" ht="96.75" customHeight="1">
      <c r="A15" s="16">
        <v>104</v>
      </c>
      <c r="B15" s="17" t="s">
        <v>35</v>
      </c>
      <c r="C15" s="14">
        <v>2785354.63</v>
      </c>
      <c r="D15" s="14">
        <v>1379554.63</v>
      </c>
      <c r="E15" s="14">
        <v>2001847.52</v>
      </c>
      <c r="F15" s="15">
        <f t="shared" si="0"/>
        <v>145.1082455502324</v>
      </c>
      <c r="G15" s="15">
        <f t="shared" si="1"/>
        <v>71.87047201957188</v>
      </c>
    </row>
    <row r="16" spans="1:7" ht="110.25">
      <c r="A16" s="16">
        <v>106</v>
      </c>
      <c r="B16" s="17" t="s">
        <v>36</v>
      </c>
      <c r="C16" s="14">
        <v>57600</v>
      </c>
      <c r="D16" s="14">
        <v>38400</v>
      </c>
      <c r="E16" s="14">
        <v>14400</v>
      </c>
      <c r="F16" s="15">
        <f t="shared" si="0"/>
        <v>37.5</v>
      </c>
      <c r="G16" s="15">
        <f t="shared" si="1"/>
        <v>25</v>
      </c>
    </row>
    <row r="17" spans="1:7" ht="15.75">
      <c r="A17" s="16">
        <v>111</v>
      </c>
      <c r="B17" s="17" t="s">
        <v>37</v>
      </c>
      <c r="C17" s="14">
        <v>5000</v>
      </c>
      <c r="D17" s="14">
        <v>0</v>
      </c>
      <c r="E17" s="14">
        <v>0</v>
      </c>
      <c r="F17" s="15">
        <v>0</v>
      </c>
      <c r="G17" s="15">
        <f t="shared" si="1"/>
        <v>0</v>
      </c>
    </row>
    <row r="18" spans="1:7" ht="47.25">
      <c r="A18" s="16">
        <v>113</v>
      </c>
      <c r="B18" s="17" t="s">
        <v>60</v>
      </c>
      <c r="C18" s="14">
        <v>2500</v>
      </c>
      <c r="D18" s="14">
        <v>0</v>
      </c>
      <c r="E18" s="14">
        <v>0</v>
      </c>
      <c r="F18" s="15">
        <v>0</v>
      </c>
      <c r="G18" s="15">
        <f t="shared" si="1"/>
        <v>0</v>
      </c>
    </row>
    <row r="19" spans="1:7" ht="31.5">
      <c r="A19" s="13">
        <v>200</v>
      </c>
      <c r="B19" s="18" t="s">
        <v>39</v>
      </c>
      <c r="C19" s="14">
        <f>C20</f>
        <v>186000</v>
      </c>
      <c r="D19" s="14">
        <f>D20</f>
        <v>124000</v>
      </c>
      <c r="E19" s="14">
        <f>E20</f>
        <v>121290.09</v>
      </c>
      <c r="F19" s="15">
        <f t="shared" si="0"/>
        <v>97.81458870967742</v>
      </c>
      <c r="G19" s="15">
        <f t="shared" si="1"/>
        <v>65.20972580645162</v>
      </c>
    </row>
    <row r="20" spans="1:7" ht="33.75" customHeight="1">
      <c r="A20" s="16">
        <v>203</v>
      </c>
      <c r="B20" s="17" t="s">
        <v>40</v>
      </c>
      <c r="C20" s="14">
        <v>186000</v>
      </c>
      <c r="D20" s="14">
        <v>124000</v>
      </c>
      <c r="E20" s="14">
        <v>121290.09</v>
      </c>
      <c r="F20" s="15">
        <f t="shared" si="0"/>
        <v>97.81458870967742</v>
      </c>
      <c r="G20" s="15">
        <f t="shared" si="1"/>
        <v>65.20972580645162</v>
      </c>
    </row>
    <row r="21" spans="1:7" ht="63">
      <c r="A21" s="13">
        <v>300</v>
      </c>
      <c r="B21" s="18" t="s">
        <v>41</v>
      </c>
      <c r="C21" s="14">
        <f>C22+C23</f>
        <v>2000</v>
      </c>
      <c r="D21" s="14">
        <f>D22+D23</f>
        <v>0</v>
      </c>
      <c r="E21" s="14">
        <f>E22+E23</f>
        <v>0</v>
      </c>
      <c r="F21" s="15">
        <v>0</v>
      </c>
      <c r="G21" s="15">
        <f t="shared" si="1"/>
        <v>0</v>
      </c>
    </row>
    <row r="22" spans="1:7" ht="94.5" hidden="1">
      <c r="A22" s="16">
        <v>309</v>
      </c>
      <c r="B22" s="17" t="s">
        <v>42</v>
      </c>
      <c r="C22" s="14">
        <v>0</v>
      </c>
      <c r="D22" s="14">
        <v>0</v>
      </c>
      <c r="E22" s="14">
        <v>0</v>
      </c>
      <c r="F22" s="15">
        <v>0</v>
      </c>
      <c r="G22" s="15" t="e">
        <f t="shared" si="1"/>
        <v>#DIV/0!</v>
      </c>
    </row>
    <row r="23" spans="1:7" ht="78.75">
      <c r="A23" s="16">
        <v>314</v>
      </c>
      <c r="B23" s="17" t="s">
        <v>43</v>
      </c>
      <c r="C23" s="14">
        <v>2000</v>
      </c>
      <c r="D23" s="14">
        <v>0</v>
      </c>
      <c r="E23" s="14">
        <v>0</v>
      </c>
      <c r="F23" s="15">
        <v>0</v>
      </c>
      <c r="G23" s="15">
        <f t="shared" si="1"/>
        <v>0</v>
      </c>
    </row>
    <row r="24" spans="1:7" ht="31.5">
      <c r="A24" s="13">
        <v>400</v>
      </c>
      <c r="B24" s="18" t="s">
        <v>44</v>
      </c>
      <c r="C24" s="14">
        <f>C25+C26</f>
        <v>1242723.51</v>
      </c>
      <c r="D24" s="14">
        <f>D25+D26</f>
        <v>932923.51</v>
      </c>
      <c r="E24" s="14">
        <f>E25+E26</f>
        <v>597986.38</v>
      </c>
      <c r="F24" s="15">
        <f t="shared" si="0"/>
        <v>64.09811453888648</v>
      </c>
      <c r="G24" s="15">
        <f t="shared" si="1"/>
        <v>48.11902045693173</v>
      </c>
    </row>
    <row r="25" spans="1:7" ht="31.5">
      <c r="A25" s="16">
        <v>409</v>
      </c>
      <c r="B25" s="17" t="s">
        <v>45</v>
      </c>
      <c r="C25" s="26">
        <v>1241723.51</v>
      </c>
      <c r="D25" s="14">
        <v>932923.51</v>
      </c>
      <c r="E25" s="14">
        <v>597986.38</v>
      </c>
      <c r="F25" s="15">
        <f t="shared" si="0"/>
        <v>64.09811453888648</v>
      </c>
      <c r="G25" s="15">
        <f t="shared" si="1"/>
        <v>48.15777225640191</v>
      </c>
    </row>
    <row r="26" spans="1:7" ht="47.25">
      <c r="A26" s="16">
        <v>412</v>
      </c>
      <c r="B26" s="17" t="s">
        <v>46</v>
      </c>
      <c r="C26" s="14">
        <v>1000</v>
      </c>
      <c r="D26" s="14">
        <v>0</v>
      </c>
      <c r="E26" s="14">
        <v>0</v>
      </c>
      <c r="F26" s="15">
        <v>0</v>
      </c>
      <c r="G26" s="15">
        <f t="shared" si="1"/>
        <v>0</v>
      </c>
    </row>
    <row r="27" spans="1:7" ht="47.25">
      <c r="A27" s="13">
        <v>500</v>
      </c>
      <c r="B27" s="18" t="s">
        <v>47</v>
      </c>
      <c r="C27" s="14">
        <f>C28+C29</f>
        <v>389300</v>
      </c>
      <c r="D27" s="14">
        <f>D28+D29</f>
        <v>369300</v>
      </c>
      <c r="E27" s="14">
        <f>E28+E29</f>
        <v>378657.25</v>
      </c>
      <c r="F27" s="15">
        <f t="shared" si="0"/>
        <v>102.53378012455998</v>
      </c>
      <c r="G27" s="15">
        <f t="shared" si="1"/>
        <v>97.26618289237092</v>
      </c>
    </row>
    <row r="28" spans="1:7" ht="31.5">
      <c r="A28" s="16">
        <v>502</v>
      </c>
      <c r="B28" s="17" t="s">
        <v>48</v>
      </c>
      <c r="C28" s="14">
        <v>10000</v>
      </c>
      <c r="D28" s="14">
        <v>0</v>
      </c>
      <c r="E28" s="14">
        <v>0</v>
      </c>
      <c r="F28" s="15">
        <v>0</v>
      </c>
      <c r="G28" s="15">
        <f t="shared" si="1"/>
        <v>0</v>
      </c>
    </row>
    <row r="29" spans="1:7" ht="15.75">
      <c r="A29" s="16">
        <v>503</v>
      </c>
      <c r="B29" s="17" t="s">
        <v>49</v>
      </c>
      <c r="C29" s="26">
        <v>379300</v>
      </c>
      <c r="D29" s="14">
        <v>369300</v>
      </c>
      <c r="E29" s="14">
        <v>378657.25</v>
      </c>
      <c r="F29" s="15">
        <f t="shared" si="0"/>
        <v>102.53378012455998</v>
      </c>
      <c r="G29" s="15">
        <f t="shared" si="1"/>
        <v>99.83054310572108</v>
      </c>
    </row>
    <row r="30" spans="1:7" ht="15.75">
      <c r="A30" s="13">
        <v>700</v>
      </c>
      <c r="B30" s="18" t="s">
        <v>50</v>
      </c>
      <c r="C30" s="14">
        <f>C31</f>
        <v>4200</v>
      </c>
      <c r="D30" s="14">
        <f>D31</f>
        <v>4200</v>
      </c>
      <c r="E30" s="14">
        <f>E31</f>
        <v>4185.93</v>
      </c>
      <c r="F30" s="15">
        <f t="shared" si="0"/>
        <v>99.665</v>
      </c>
      <c r="G30" s="15">
        <f t="shared" si="1"/>
        <v>99.665</v>
      </c>
    </row>
    <row r="31" spans="1:7" ht="31.5">
      <c r="A31" s="16">
        <v>707</v>
      </c>
      <c r="B31" s="17" t="s">
        <v>51</v>
      </c>
      <c r="C31" s="14">
        <v>4200</v>
      </c>
      <c r="D31" s="14">
        <v>4200</v>
      </c>
      <c r="E31" s="14">
        <v>4185.93</v>
      </c>
      <c r="F31" s="15">
        <f t="shared" si="0"/>
        <v>99.665</v>
      </c>
      <c r="G31" s="15">
        <f t="shared" si="1"/>
        <v>99.665</v>
      </c>
    </row>
    <row r="32" spans="1:7" ht="31.5">
      <c r="A32" s="13">
        <v>800</v>
      </c>
      <c r="B32" s="18" t="s">
        <v>52</v>
      </c>
      <c r="C32" s="14">
        <f>C33+C34</f>
        <v>2970300</v>
      </c>
      <c r="D32" s="14">
        <f>D33</f>
        <v>2012300</v>
      </c>
      <c r="E32" s="14">
        <f>E33</f>
        <v>2156125</v>
      </c>
      <c r="F32" s="15">
        <f t="shared" si="0"/>
        <v>107.14729414103266</v>
      </c>
      <c r="G32" s="15">
        <f t="shared" si="1"/>
        <v>72.58946907719759</v>
      </c>
    </row>
    <row r="33" spans="1:7" ht="15.75">
      <c r="A33" s="16">
        <v>801</v>
      </c>
      <c r="B33" s="17" t="s">
        <v>53</v>
      </c>
      <c r="C33" s="14">
        <v>2970300</v>
      </c>
      <c r="D33" s="14">
        <v>2012300</v>
      </c>
      <c r="E33" s="14">
        <v>2156125</v>
      </c>
      <c r="F33" s="15">
        <f t="shared" si="0"/>
        <v>107.14729414103266</v>
      </c>
      <c r="G33" s="15">
        <f t="shared" si="1"/>
        <v>72.58946907719759</v>
      </c>
    </row>
    <row r="34" spans="1:7" ht="47.25" hidden="1">
      <c r="A34" s="16">
        <v>804</v>
      </c>
      <c r="B34" s="17" t="s">
        <v>101</v>
      </c>
      <c r="C34" s="14">
        <v>0</v>
      </c>
      <c r="D34" s="14">
        <v>0</v>
      </c>
      <c r="E34" s="14">
        <v>0</v>
      </c>
      <c r="F34" s="15">
        <v>0</v>
      </c>
      <c r="G34" s="15" t="e">
        <f t="shared" si="1"/>
        <v>#DIV/0!</v>
      </c>
    </row>
    <row r="35" spans="1:7" ht="15.75">
      <c r="A35" s="13">
        <v>1000</v>
      </c>
      <c r="B35" s="18" t="s">
        <v>54</v>
      </c>
      <c r="C35" s="14">
        <f>C36</f>
        <v>79700</v>
      </c>
      <c r="D35" s="14">
        <f>D36</f>
        <v>53000</v>
      </c>
      <c r="E35" s="14">
        <f>E36</f>
        <v>53072</v>
      </c>
      <c r="F35" s="15">
        <f t="shared" si="0"/>
        <v>100.13584905660377</v>
      </c>
      <c r="G35" s="15">
        <f t="shared" si="1"/>
        <v>66.58971141781682</v>
      </c>
    </row>
    <row r="36" spans="1:7" ht="31.5">
      <c r="A36" s="16">
        <v>1001</v>
      </c>
      <c r="B36" s="17" t="s">
        <v>55</v>
      </c>
      <c r="C36" s="14">
        <v>79700</v>
      </c>
      <c r="D36" s="14">
        <v>53000</v>
      </c>
      <c r="E36" s="14">
        <v>53072</v>
      </c>
      <c r="F36" s="15">
        <f t="shared" si="0"/>
        <v>100.13584905660377</v>
      </c>
      <c r="G36" s="15">
        <f t="shared" si="1"/>
        <v>66.58971141781682</v>
      </c>
    </row>
    <row r="37" spans="1:7" ht="31.5">
      <c r="A37" s="13">
        <v>1100</v>
      </c>
      <c r="B37" s="18" t="s">
        <v>56</v>
      </c>
      <c r="C37" s="14">
        <f>C38</f>
        <v>83000</v>
      </c>
      <c r="D37" s="14">
        <f>D38</f>
        <v>80000</v>
      </c>
      <c r="E37" s="14">
        <f>E38</f>
        <v>60000</v>
      </c>
      <c r="F37" s="15">
        <f t="shared" si="0"/>
        <v>75</v>
      </c>
      <c r="G37" s="15">
        <f t="shared" si="1"/>
        <v>72.28915662650603</v>
      </c>
    </row>
    <row r="38" spans="1:7" ht="15.75">
      <c r="A38" s="16">
        <v>1102</v>
      </c>
      <c r="B38" s="17" t="s">
        <v>57</v>
      </c>
      <c r="C38" s="14">
        <v>83000</v>
      </c>
      <c r="D38" s="14">
        <v>80000</v>
      </c>
      <c r="E38" s="14">
        <v>60000</v>
      </c>
      <c r="F38" s="15">
        <f t="shared" si="0"/>
        <v>75</v>
      </c>
      <c r="G38" s="15">
        <f t="shared" si="1"/>
        <v>72.28915662650603</v>
      </c>
    </row>
    <row r="39" spans="1:7" ht="47.25">
      <c r="A39" s="13">
        <v>1301</v>
      </c>
      <c r="B39" s="19" t="s">
        <v>61</v>
      </c>
      <c r="C39" s="14">
        <f>C40</f>
        <v>1500</v>
      </c>
      <c r="D39" s="14">
        <f>D40</f>
        <v>1500</v>
      </c>
      <c r="E39" s="14">
        <f>E40</f>
        <v>907.49</v>
      </c>
      <c r="F39" s="15">
        <f t="shared" si="0"/>
        <v>60.49933333333334</v>
      </c>
      <c r="G39" s="15">
        <f t="shared" si="1"/>
        <v>60.49933333333334</v>
      </c>
    </row>
    <row r="40" spans="1:7" ht="63">
      <c r="A40" s="16">
        <v>1301</v>
      </c>
      <c r="B40" s="20" t="s">
        <v>62</v>
      </c>
      <c r="C40" s="14">
        <v>1500</v>
      </c>
      <c r="D40" s="14">
        <v>1500</v>
      </c>
      <c r="E40" s="14">
        <v>907.49</v>
      </c>
      <c r="F40" s="15">
        <f t="shared" si="0"/>
        <v>60.49933333333334</v>
      </c>
      <c r="G40" s="15">
        <f t="shared" si="1"/>
        <v>60.49933333333334</v>
      </c>
    </row>
    <row r="41" spans="1:7" ht="15.75">
      <c r="A41" s="13"/>
      <c r="B41" s="18" t="s">
        <v>58</v>
      </c>
      <c r="C41" s="14">
        <f>C39+C37+C35+C32+C30+C27+C24+C21+C19+C13</f>
        <v>8343278.14</v>
      </c>
      <c r="D41" s="14">
        <f>D39+D37+D35+D32+D30+D27+D24+D21+D19+D13</f>
        <v>5373178.14</v>
      </c>
      <c r="E41" s="14">
        <f>E39+E37+E35+E32+E30+E27+E24+E21+E19+E13</f>
        <v>5726505.27</v>
      </c>
      <c r="F41" s="15">
        <f>E41/D41*100</f>
        <v>106.57575685737454</v>
      </c>
      <c r="G41" s="15">
        <f>E41/C41*100</f>
        <v>68.63615444564334</v>
      </c>
    </row>
    <row r="42" ht="18.75">
      <c r="A42" s="1"/>
    </row>
    <row r="43" ht="15">
      <c r="D43" s="27"/>
    </row>
    <row r="45" spans="1:6" ht="40.5" customHeight="1">
      <c r="A45" s="59" t="s">
        <v>30</v>
      </c>
      <c r="B45" s="59"/>
      <c r="F45" s="2" t="s">
        <v>31</v>
      </c>
    </row>
  </sheetData>
  <sheetProtection/>
  <mergeCells count="8">
    <mergeCell ref="A9:G9"/>
    <mergeCell ref="A10:G10"/>
    <mergeCell ref="A45:B45"/>
    <mergeCell ref="D5:G5"/>
    <mergeCell ref="D4:G4"/>
    <mergeCell ref="D3:G3"/>
    <mergeCell ref="D6:G6"/>
    <mergeCell ref="D1:G1"/>
  </mergeCells>
  <printOptions/>
  <pageMargins left="0.42" right="0.18" top="0.54" bottom="0.35" header="0.3" footer="0.3"/>
  <pageSetup fitToHeight="2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C14" sqref="C14"/>
    </sheetView>
  </sheetViews>
  <sheetFormatPr defaultColWidth="9.140625" defaultRowHeight="15"/>
  <cols>
    <col min="1" max="1" width="17.57421875" style="0" customWidth="1"/>
    <col min="2" max="2" width="38.00390625" style="0" customWidth="1"/>
    <col min="3" max="3" width="13.140625" style="0" customWidth="1"/>
    <col min="4" max="4" width="13.00390625" style="0" customWidth="1"/>
    <col min="5" max="5" width="12.7109375" style="0" customWidth="1"/>
  </cols>
  <sheetData>
    <row r="1" spans="2:5" ht="18.75">
      <c r="B1" s="4"/>
      <c r="C1" s="64" t="s">
        <v>115</v>
      </c>
      <c r="D1" s="64"/>
      <c r="E1" s="64"/>
    </row>
    <row r="2" spans="2:5" ht="17.25" customHeight="1">
      <c r="B2" s="5"/>
      <c r="C2" s="64"/>
      <c r="D2" s="64"/>
      <c r="E2" s="64"/>
    </row>
    <row r="3" spans="2:5" ht="18.75">
      <c r="B3" s="4"/>
      <c r="C3" s="64" t="s">
        <v>25</v>
      </c>
      <c r="D3" s="64"/>
      <c r="E3" s="64"/>
    </row>
    <row r="4" spans="2:5" ht="18.75">
      <c r="B4" s="4"/>
      <c r="C4" s="64" t="s">
        <v>26</v>
      </c>
      <c r="D4" s="64"/>
      <c r="E4" s="64"/>
    </row>
    <row r="5" spans="2:5" ht="18.75">
      <c r="B5" s="4"/>
      <c r="C5" s="64" t="s">
        <v>116</v>
      </c>
      <c r="D5" s="64"/>
      <c r="E5" s="64"/>
    </row>
    <row r="6" spans="2:5" ht="18.75">
      <c r="B6" s="4"/>
      <c r="C6" s="64" t="s">
        <v>117</v>
      </c>
      <c r="D6" s="64"/>
      <c r="E6" s="64"/>
    </row>
    <row r="7" spans="2:5" ht="18.75">
      <c r="B7" s="4"/>
      <c r="C7" s="64" t="s">
        <v>140</v>
      </c>
      <c r="D7" s="64"/>
      <c r="E7" s="64"/>
    </row>
    <row r="8" ht="21" customHeight="1">
      <c r="B8" s="1"/>
    </row>
    <row r="9" spans="1:5" ht="38.25" customHeight="1">
      <c r="A9" s="72" t="s">
        <v>144</v>
      </c>
      <c r="B9" s="72"/>
      <c r="C9" s="72"/>
      <c r="D9" s="72"/>
      <c r="E9" s="72"/>
    </row>
    <row r="10" ht="15" customHeight="1">
      <c r="B10" s="1"/>
    </row>
    <row r="11" spans="3:5" ht="15.75" customHeight="1" thickBot="1">
      <c r="C11" s="25"/>
      <c r="E11" s="25" t="s">
        <v>84</v>
      </c>
    </row>
    <row r="12" spans="1:5" ht="105.75" customHeight="1">
      <c r="A12" s="28" t="s">
        <v>64</v>
      </c>
      <c r="B12" s="29" t="s">
        <v>65</v>
      </c>
      <c r="C12" s="40" t="s">
        <v>136</v>
      </c>
      <c r="D12" s="44" t="s">
        <v>149</v>
      </c>
      <c r="E12" s="45" t="s">
        <v>113</v>
      </c>
    </row>
    <row r="13" spans="1:5" ht="15.75">
      <c r="A13" s="30">
        <v>1</v>
      </c>
      <c r="B13" s="31">
        <v>2</v>
      </c>
      <c r="C13" s="41">
        <v>3</v>
      </c>
      <c r="D13" s="43">
        <v>4</v>
      </c>
      <c r="E13" s="46">
        <v>5</v>
      </c>
    </row>
    <row r="14" spans="1:5" ht="31.5">
      <c r="A14" s="30"/>
      <c r="B14" s="32" t="s">
        <v>92</v>
      </c>
      <c r="C14" s="42">
        <f>C16+C21</f>
        <v>-69903.5</v>
      </c>
      <c r="D14" s="42">
        <f>D16+D21</f>
        <v>842946.2700000005</v>
      </c>
      <c r="E14" s="56" t="s">
        <v>114</v>
      </c>
    </row>
    <row r="15" spans="1:5" ht="15.75">
      <c r="A15" s="30"/>
      <c r="B15" s="32" t="s">
        <v>112</v>
      </c>
      <c r="C15" s="42"/>
      <c r="D15" s="42"/>
      <c r="E15" s="33"/>
    </row>
    <row r="16" spans="1:5" ht="47.25">
      <c r="A16" s="47" t="s">
        <v>110</v>
      </c>
      <c r="B16" s="34" t="s">
        <v>111</v>
      </c>
      <c r="C16" s="42">
        <f>C17-C19</f>
        <v>-1000000</v>
      </c>
      <c r="D16" s="42">
        <f>D17-D19</f>
        <v>-50000</v>
      </c>
      <c r="E16" s="33">
        <f aca="true" t="shared" si="0" ref="E16:E21">C16-D16</f>
        <v>-950000</v>
      </c>
    </row>
    <row r="17" spans="1:5" ht="63">
      <c r="A17" s="48" t="s">
        <v>102</v>
      </c>
      <c r="B17" s="35" t="s">
        <v>103</v>
      </c>
      <c r="C17" s="50">
        <f>C18</f>
        <v>830000</v>
      </c>
      <c r="D17" s="50">
        <f>D18</f>
        <v>0</v>
      </c>
      <c r="E17" s="33">
        <f t="shared" si="0"/>
        <v>830000</v>
      </c>
    </row>
    <row r="18" spans="1:5" ht="78.75">
      <c r="A18" s="47" t="s">
        <v>104</v>
      </c>
      <c r="B18" s="34" t="s">
        <v>105</v>
      </c>
      <c r="C18" s="42">
        <v>830000</v>
      </c>
      <c r="D18" s="51">
        <v>0</v>
      </c>
      <c r="E18" s="33">
        <f t="shared" si="0"/>
        <v>830000</v>
      </c>
    </row>
    <row r="19" spans="1:5" ht="78.75">
      <c r="A19" s="47" t="s">
        <v>106</v>
      </c>
      <c r="B19" s="34" t="s">
        <v>107</v>
      </c>
      <c r="C19" s="42">
        <f>C20</f>
        <v>1830000</v>
      </c>
      <c r="D19" s="42">
        <f>D20</f>
        <v>50000</v>
      </c>
      <c r="E19" s="33">
        <f t="shared" si="0"/>
        <v>1780000</v>
      </c>
    </row>
    <row r="20" spans="1:5" ht="78.75">
      <c r="A20" s="47" t="s">
        <v>108</v>
      </c>
      <c r="B20" s="34" t="s">
        <v>109</v>
      </c>
      <c r="C20" s="42">
        <v>1830000</v>
      </c>
      <c r="D20" s="51">
        <v>50000</v>
      </c>
      <c r="E20" s="33">
        <f t="shared" si="0"/>
        <v>1780000</v>
      </c>
    </row>
    <row r="21" spans="1:5" ht="31.5">
      <c r="A21" s="49" t="s">
        <v>66</v>
      </c>
      <c r="B21" s="36" t="s">
        <v>67</v>
      </c>
      <c r="C21" s="42">
        <f>C29+C25</f>
        <v>930096.5</v>
      </c>
      <c r="D21" s="42">
        <f>D29+D25</f>
        <v>892946.2700000005</v>
      </c>
      <c r="E21" s="33">
        <f t="shared" si="0"/>
        <v>37150.229999999516</v>
      </c>
    </row>
    <row r="22" spans="1:5" ht="31.5">
      <c r="A22" s="37" t="s">
        <v>68</v>
      </c>
      <c r="B22" s="17" t="s">
        <v>69</v>
      </c>
      <c r="C22" s="42">
        <f aca="true" t="shared" si="1" ref="C22:D24">C23</f>
        <v>-9386200</v>
      </c>
      <c r="D22" s="42">
        <f t="shared" si="1"/>
        <v>-5103185.09</v>
      </c>
      <c r="E22" s="56" t="s">
        <v>114</v>
      </c>
    </row>
    <row r="23" spans="1:5" ht="42" customHeight="1">
      <c r="A23" s="37" t="s">
        <v>70</v>
      </c>
      <c r="B23" s="17" t="s">
        <v>71</v>
      </c>
      <c r="C23" s="42">
        <f t="shared" si="1"/>
        <v>-9386200</v>
      </c>
      <c r="D23" s="42">
        <f t="shared" si="1"/>
        <v>-5103185.09</v>
      </c>
      <c r="E23" s="56" t="s">
        <v>114</v>
      </c>
    </row>
    <row r="24" spans="1:5" ht="31.5">
      <c r="A24" s="37" t="s">
        <v>72</v>
      </c>
      <c r="B24" s="17" t="s">
        <v>73</v>
      </c>
      <c r="C24" s="42">
        <f t="shared" si="1"/>
        <v>-9386200</v>
      </c>
      <c r="D24" s="42">
        <f t="shared" si="1"/>
        <v>-5103185.09</v>
      </c>
      <c r="E24" s="56" t="s">
        <v>114</v>
      </c>
    </row>
    <row r="25" spans="1:5" ht="42.75" customHeight="1">
      <c r="A25" s="37" t="s">
        <v>74</v>
      </c>
      <c r="B25" s="17" t="s">
        <v>75</v>
      </c>
      <c r="C25" s="42">
        <v>-9386200</v>
      </c>
      <c r="D25" s="51">
        <v>-5103185.09</v>
      </c>
      <c r="E25" s="56" t="s">
        <v>114</v>
      </c>
    </row>
    <row r="26" spans="1:5" ht="31.5">
      <c r="A26" s="37" t="s">
        <v>76</v>
      </c>
      <c r="B26" s="17" t="s">
        <v>77</v>
      </c>
      <c r="C26" s="42">
        <f aca="true" t="shared" si="2" ref="C26:D28">C27</f>
        <v>10316296.5</v>
      </c>
      <c r="D26" s="42">
        <f t="shared" si="2"/>
        <v>5996131.36</v>
      </c>
      <c r="E26" s="56" t="s">
        <v>114</v>
      </c>
    </row>
    <row r="27" spans="1:5" ht="31.5">
      <c r="A27" s="37" t="s">
        <v>78</v>
      </c>
      <c r="B27" s="17" t="s">
        <v>79</v>
      </c>
      <c r="C27" s="42">
        <f t="shared" si="2"/>
        <v>10316296.5</v>
      </c>
      <c r="D27" s="42">
        <f t="shared" si="2"/>
        <v>5996131.36</v>
      </c>
      <c r="E27" s="56" t="s">
        <v>114</v>
      </c>
    </row>
    <row r="28" spans="1:5" ht="31.5">
      <c r="A28" s="37" t="s">
        <v>80</v>
      </c>
      <c r="B28" s="17" t="s">
        <v>81</v>
      </c>
      <c r="C28" s="42">
        <f t="shared" si="2"/>
        <v>10316296.5</v>
      </c>
      <c r="D28" s="42">
        <f t="shared" si="2"/>
        <v>5996131.36</v>
      </c>
      <c r="E28" s="56" t="s">
        <v>114</v>
      </c>
    </row>
    <row r="29" spans="1:5" ht="48" thickBot="1">
      <c r="A29" s="38" t="s">
        <v>82</v>
      </c>
      <c r="B29" s="39" t="s">
        <v>83</v>
      </c>
      <c r="C29" s="52">
        <v>10316296.5</v>
      </c>
      <c r="D29" s="53">
        <v>5996131.36</v>
      </c>
      <c r="E29" s="57" t="s">
        <v>114</v>
      </c>
    </row>
    <row r="30" ht="18.75">
      <c r="A30" s="1"/>
    </row>
    <row r="31" ht="18.75">
      <c r="A31" s="1"/>
    </row>
    <row r="32" spans="1:5" ht="45.75" customHeight="1">
      <c r="A32" s="59" t="s">
        <v>118</v>
      </c>
      <c r="B32" s="59"/>
      <c r="D32" s="71" t="s">
        <v>31</v>
      </c>
      <c r="E32" s="71"/>
    </row>
    <row r="33" ht="18.75">
      <c r="A33" s="1"/>
    </row>
  </sheetData>
  <sheetProtection/>
  <mergeCells count="10">
    <mergeCell ref="C1:E1"/>
    <mergeCell ref="C2:E2"/>
    <mergeCell ref="C3:E3"/>
    <mergeCell ref="A32:B32"/>
    <mergeCell ref="D32:E32"/>
    <mergeCell ref="C4:E4"/>
    <mergeCell ref="C5:E5"/>
    <mergeCell ref="C7:E7"/>
    <mergeCell ref="C6:E6"/>
    <mergeCell ref="A9:E9"/>
  </mergeCells>
  <printOptions/>
  <pageMargins left="0.6" right="0.15" top="0.54" bottom="1.07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G15" sqref="G15"/>
    </sheetView>
  </sheetViews>
  <sheetFormatPr defaultColWidth="9.140625" defaultRowHeight="15"/>
  <cols>
    <col min="2" max="2" width="13.140625" style="0" customWidth="1"/>
    <col min="3" max="3" width="13.421875" style="0" customWidth="1"/>
    <col min="4" max="4" width="14.421875" style="0" customWidth="1"/>
    <col min="5" max="5" width="15.00390625" style="0" customWidth="1"/>
    <col min="6" max="6" width="12.00390625" style="0" customWidth="1"/>
    <col min="7" max="7" width="13.7109375" style="0" customWidth="1"/>
  </cols>
  <sheetData>
    <row r="1" spans="5:7" ht="18.75">
      <c r="E1" s="58" t="s">
        <v>91</v>
      </c>
      <c r="F1" s="58"/>
      <c r="G1" s="58"/>
    </row>
    <row r="2" spans="5:7" ht="18.75">
      <c r="E2" s="6"/>
      <c r="F2" s="5"/>
      <c r="G2" s="6"/>
    </row>
    <row r="3" spans="5:7" ht="18.75">
      <c r="E3" s="58" t="s">
        <v>25</v>
      </c>
      <c r="F3" s="58"/>
      <c r="G3" s="58"/>
    </row>
    <row r="4" spans="5:7" ht="18.75">
      <c r="E4" s="58" t="s">
        <v>26</v>
      </c>
      <c r="F4" s="58"/>
      <c r="G4" s="58"/>
    </row>
    <row r="5" spans="5:7" ht="18.75">
      <c r="E5" s="58" t="s">
        <v>119</v>
      </c>
      <c r="F5" s="58"/>
      <c r="G5" s="58"/>
    </row>
    <row r="6" spans="5:7" ht="18.75">
      <c r="E6" s="58" t="s">
        <v>117</v>
      </c>
      <c r="F6" s="58"/>
      <c r="G6" s="58"/>
    </row>
    <row r="7" spans="5:7" ht="18.75">
      <c r="E7" s="58" t="s">
        <v>140</v>
      </c>
      <c r="F7" s="58"/>
      <c r="G7" s="58"/>
    </row>
    <row r="8" spans="5:7" ht="18.75">
      <c r="E8" s="5"/>
      <c r="F8" s="5"/>
      <c r="G8" s="5"/>
    </row>
    <row r="10" spans="1:7" ht="18.75">
      <c r="A10" s="63" t="s">
        <v>85</v>
      </c>
      <c r="B10" s="63"/>
      <c r="C10" s="63"/>
      <c r="D10" s="63"/>
      <c r="E10" s="63"/>
      <c r="F10" s="63"/>
      <c r="G10" s="63"/>
    </row>
    <row r="11" spans="1:7" ht="18.75">
      <c r="A11" s="63" t="s">
        <v>86</v>
      </c>
      <c r="B11" s="63"/>
      <c r="C11" s="63"/>
      <c r="D11" s="63"/>
      <c r="E11" s="63"/>
      <c r="F11" s="63"/>
      <c r="G11" s="63"/>
    </row>
    <row r="12" spans="1:7" ht="18.75">
      <c r="A12" s="63" t="s">
        <v>142</v>
      </c>
      <c r="B12" s="63"/>
      <c r="C12" s="63"/>
      <c r="D12" s="63"/>
      <c r="E12" s="63"/>
      <c r="F12" s="63"/>
      <c r="G12" s="63"/>
    </row>
    <row r="13" spans="1:7" ht="18.75">
      <c r="A13" s="3"/>
      <c r="B13" s="3"/>
      <c r="C13" s="3"/>
      <c r="D13" s="3"/>
      <c r="E13" s="3"/>
      <c r="F13" s="3"/>
      <c r="G13" s="3"/>
    </row>
    <row r="14" spans="1:7" ht="18.75">
      <c r="A14" s="3"/>
      <c r="G14" s="2" t="s">
        <v>84</v>
      </c>
    </row>
    <row r="15" spans="1:7" ht="114.75" customHeight="1">
      <c r="A15" s="8"/>
      <c r="B15" s="8" t="s">
        <v>32</v>
      </c>
      <c r="C15" s="8" t="s">
        <v>126</v>
      </c>
      <c r="D15" s="8" t="s">
        <v>151</v>
      </c>
      <c r="E15" s="8" t="s">
        <v>152</v>
      </c>
      <c r="F15" s="8" t="s">
        <v>153</v>
      </c>
      <c r="G15" s="8" t="s">
        <v>137</v>
      </c>
    </row>
    <row r="16" spans="1:7" ht="31.5">
      <c r="A16" s="54">
        <v>111</v>
      </c>
      <c r="B16" s="8" t="s">
        <v>37</v>
      </c>
      <c r="C16" s="8" t="s">
        <v>38</v>
      </c>
      <c r="D16" s="55">
        <v>0</v>
      </c>
      <c r="E16" s="55">
        <v>0</v>
      </c>
      <c r="F16" s="55">
        <v>0</v>
      </c>
      <c r="G16" s="55">
        <v>0</v>
      </c>
    </row>
    <row r="17" spans="1:7" ht="15.75">
      <c r="A17" s="73" t="s">
        <v>58</v>
      </c>
      <c r="B17" s="74"/>
      <c r="C17" s="8" t="s">
        <v>38</v>
      </c>
      <c r="D17" s="55">
        <v>0</v>
      </c>
      <c r="E17" s="55">
        <v>0</v>
      </c>
      <c r="F17" s="55">
        <v>0</v>
      </c>
      <c r="G17" s="55">
        <v>0</v>
      </c>
    </row>
    <row r="21" spans="1:7" ht="42" customHeight="1">
      <c r="A21" s="59" t="s">
        <v>30</v>
      </c>
      <c r="B21" s="59"/>
      <c r="C21" s="59"/>
      <c r="F21" s="4"/>
      <c r="G21" s="4" t="s">
        <v>31</v>
      </c>
    </row>
  </sheetData>
  <sheetProtection/>
  <mergeCells count="11">
    <mergeCell ref="A21:C21"/>
    <mergeCell ref="A17:B17"/>
    <mergeCell ref="A10:G10"/>
    <mergeCell ref="A11:G11"/>
    <mergeCell ref="A12:G12"/>
    <mergeCell ref="E7:G7"/>
    <mergeCell ref="E1:G1"/>
    <mergeCell ref="E3:G3"/>
    <mergeCell ref="E4:G4"/>
    <mergeCell ref="E5:G5"/>
    <mergeCell ref="E6:G6"/>
  </mergeCells>
  <printOptions/>
  <pageMargins left="0.7" right="0.28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2017-08-24T12:42:01Z</cp:lastPrinted>
  <dcterms:created xsi:type="dcterms:W3CDTF">2006-09-28T05:33:49Z</dcterms:created>
  <dcterms:modified xsi:type="dcterms:W3CDTF">2017-10-05T12:25:16Z</dcterms:modified>
  <cp:category/>
  <cp:version/>
  <cp:contentType/>
  <cp:contentStatus/>
</cp:coreProperties>
</file>